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5725"/>
</workbook>
</file>

<file path=xl/calcChain.xml><?xml version="1.0" encoding="utf-8"?>
<calcChain xmlns="http://schemas.openxmlformats.org/spreadsheetml/2006/main">
  <c r="H100" i="1"/>
  <c r="H101"/>
  <c r="H102"/>
  <c r="H103"/>
  <c r="H104"/>
  <c r="H105"/>
  <c r="H106"/>
  <c r="H107"/>
  <c r="H109"/>
  <c r="H110"/>
  <c r="H111"/>
  <c r="H112"/>
  <c r="H113"/>
  <c r="H114"/>
  <c r="H115"/>
  <c r="H117"/>
  <c r="H118"/>
  <c r="H119"/>
  <c r="H120"/>
  <c r="H122"/>
  <c r="H123"/>
  <c r="H124"/>
  <c r="H126"/>
  <c r="H127"/>
  <c r="H128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<sst xmlns="http://schemas.openxmlformats.org/spreadsheetml/2006/main" count="220" uniqueCount="219">
  <si>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</si>
  <si>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</si>
  <si>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</si>
  <si>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</si>
  <si>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</si>
  <si>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</si>
  <si>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</si>
  <si>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</si>
  <si>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</si>
  <si>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</si>
  <si>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</si>
  <si>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</si>
  <si>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</si>
  <si>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</si>
  <si>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</si>
  <si>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</si>
  <si>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</si>
  <si>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</si>
  <si>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</si>
  <si>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</si>
  <si>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</si>
  <si>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</si>
  <si>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</si>
  <si>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</si>
  <si>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</si>
  <si>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</si>
  <si>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</si>
  <si>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</si>
  <si>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</si>
  <si>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</si>
  <si>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</si>
  <si>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</si>
  <si>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</si>
  <si>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</si>
  <si>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</si>
  <si>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</si>
  <si>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</si>
  <si>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</si>
  <si>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</si>
  <si>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</si>
  <si>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</si>
  <si>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</si>
  <si>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</si>
  <si>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</si>
  <si>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</si>
  <si>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</si>
  <si>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</si>
  <si>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</si>
  <si>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</si>
  <si>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</si>
  <si>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</si>
  <si>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</si>
  <si>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</si>
  <si>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</si>
  <si>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</si>
  <si>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</si>
  <si>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</si>
  <si>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</si>
  <si>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</si>
  <si>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</si>
  <si>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</si>
  <si>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</si>
  <si>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</si>
  <si>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</si>
  <si>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</si>
  <si>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</si>
  <si>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</si>
  <si>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</si>
  <si>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</si>
  <si>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</si>
  <si>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</si>
  <si>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</si>
  <si>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</si>
  <si>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</si>
  <si>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</si>
  <si>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</si>
  <si>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</si>
  <si>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</si>
  <si>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</si>
  <si>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</si>
  <si>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</si>
  <si>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</si>
  <si>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</si>
  <si>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</si>
  <si>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</si>
  <si>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</si>
  <si>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</si>
  <si>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</si>
  <si>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</si>
  <si>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</si>
  <si>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</si>
  <si>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</si>
  <si>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</si>
  <si>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</si>
  <si>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</si>
  <si>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</si>
  <si>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</si>
  <si>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</si>
  <si>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</si>
  <si>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</si>
  <si>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</si>
  <si>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</si>
  <si>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</si>
  <si>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</si>
  <si>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</si>
  <si>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</si>
  <si>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</si>
  <si>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</si>
  <si>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</si>
  <si>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</si>
  <si>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</si>
  <si>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</si>
  <si>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</si>
  <si>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</si>
  <si>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</si>
  <si>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</si>
  <si>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</si>
  <si>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</si>
  <si>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</si>
  <si>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</si>
  <si>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</si>
  <si>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</si>
  <si>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</si>
  <si>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</si>
  <si>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</si>
  <si>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</si>
  <si>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</si>
  <si>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</si>
  <si>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</si>
  <si>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</si>
  <si>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</si>
  <si>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</si>
  <si>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</si>
  <si>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</si>
  <si>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</si>
  <si>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</si>
  <si>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</si>
  <si>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</si>
  <si>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</si>
  <si>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</si>
  <si>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</si>
  <si>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</si>
  <si>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</si>
  <si>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</si>
  <si>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</si>
  <si>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</si>
  <si>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</si>
  <si>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</si>
  <si>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</si>
  <si>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</si>
  <si>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</si>
  <si>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</si>
  <si>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</si>
  <si>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</si>
  <si>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</si>
  <si>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</si>
  <si>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</si>
  <si>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</si>
  <si>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</si>
  <si>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</si>
  <si>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</si>
  <si>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</si>
  <si>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</si>
  <si>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</si>
  <si>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</si>
  <si>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</si>
  <si>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</si>
  <si>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</si>
  <si>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</si>
  <si>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</si>
  <si>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</si>
  <si>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</si>
  <si>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</si>
  <si>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</si>
  <si>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</si>
  <si>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</si>
  <si>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</si>
  <si>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</si>
  <si>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</si>
  <si>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</si>
  <si>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</si>
  <si>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</si>
  <si>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</si>
  <si>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</si>
  <si>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</si>
  <si>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</si>
  <si>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</si>
  <si>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</si>
  <si>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</si>
  <si>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</si>
  <si>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</si>
  <si>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</si>
  <si>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</si>
  <si>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</si>
  <si>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</si>
  <si>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</si>
  <si>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</si>
  <si>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</si>
  <si>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</si>
  <si>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</si>
  <si>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</si>
  <si>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</si>
  <si>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</si>
  <si>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</si>
  <si>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</si>
  <si>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</si>
  <si>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</si>
  <si>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</si>
  <si>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</si>
  <si>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</si>
  <si>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</si>
  <si>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</si>
  <si>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</si>
  <si>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</si>
  <si>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</si>
  <si>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</si>
  <si>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</si>
  <si>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JORDAN AHLI BANK</t>
  </si>
  <si>
    <t>البنك  الاهلي الاردني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</si>
</sst>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topLeftCell="D1" workbookViewId="0">
      <selection activeCell="D2" sqref="D2"/>
    </sheetView>
  </sheetViews>
  <sheetFormatPr defaultRowHeight="16.5"/>
  <cols>
    <col min="4" max="4" width="62" style="1" customWidth="1"/>
    <col min="5" max="6" width="16.140625" style="2" bestFit="1" customWidth="1"/>
    <col min="7" max="8" width="16.140625" style="2" customWidth="1"/>
    <col min="9" max="9" width="49.42578125" style="3" customWidth="1"/>
    <col min="10" max="49" width="9.140625" style="4"/>
  </cols>
  <sheetData>
    <row r="2" spans="4:49">
      <c r="D2" s="5" t="s">
        <v>217</v>
      </c>
      <c r="E2" s="5"/>
      <c r="F2" s="59">
        <v>111033</v>
      </c>
      <c r="G2" s="59"/>
      <c r="H2" s="59"/>
      <c r="I2" s="6" t="s">
        <v>218</v>
      </c>
    </row>
    <row r="4" spans="4:49" s="7" customFormat="1" ht="24.95" customHeight="1">
      <c r="D4" s="51" t="s">
        <v>209</v>
      </c>
      <c r="E4" s="52">
        <v>2013</v>
      </c>
      <c r="F4" s="52">
        <v>2012</v>
      </c>
      <c r="G4" s="52">
        <v>2011</v>
      </c>
      <c r="H4" s="52">
        <v>2010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1.22</v>
      </c>
      <c r="F6" s="13">
        <v>1.26</v>
      </c>
      <c r="G6" s="13">
        <v>1.43</v>
      </c>
      <c r="H6" s="13">
        <v>1.92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14938177.43</v>
      </c>
      <c r="F7" s="15">
        <v>19869289.989999998</v>
      </c>
      <c r="G7" s="15">
        <v>17366147.300000001</v>
      </c>
      <c r="H7" s="15">
        <v>15883127.199999999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12438112</v>
      </c>
      <c r="F8" s="15">
        <v>15673949</v>
      </c>
      <c r="G8" s="15">
        <v>9613830</v>
      </c>
      <c r="H8" s="15">
        <v>9541502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7634</v>
      </c>
      <c r="F9" s="15">
        <v>8799</v>
      </c>
      <c r="G9" s="15">
        <v>7304</v>
      </c>
      <c r="H9" s="15">
        <v>6810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165000000</v>
      </c>
      <c r="F10" s="15">
        <v>150000000</v>
      </c>
      <c r="G10" s="15">
        <v>126500000</v>
      </c>
      <c r="H10" s="15">
        <v>110000000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201300000</v>
      </c>
      <c r="F11" s="15">
        <v>189000000</v>
      </c>
      <c r="G11" s="15">
        <v>180895000</v>
      </c>
      <c r="H11" s="15">
        <v>211200000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41639</v>
      </c>
      <c r="F12" s="17">
        <v>41274</v>
      </c>
      <c r="G12" s="17">
        <v>40908</v>
      </c>
      <c r="H12" s="17">
        <v>40543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>
      <c r="D13" s="19"/>
      <c r="E13" s="20"/>
      <c r="F13" s="20"/>
      <c r="G13" s="20"/>
      <c r="H13" s="20"/>
      <c r="I13" s="21"/>
    </row>
    <row r="14" spans="4:49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256658379</v>
      </c>
      <c r="F16" s="24">
        <v>352763581</v>
      </c>
      <c r="G16" s="24">
        <v>349318749</v>
      </c>
      <c r="H16" s="24">
        <v>409067738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207872141</v>
      </c>
      <c r="F17" s="27">
        <v>279234910</v>
      </c>
      <c r="G17" s="27">
        <v>285931162</v>
      </c>
      <c r="H17" s="27">
        <v>311750348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26661835</v>
      </c>
      <c r="F18" s="27">
        <v>31270000</v>
      </c>
      <c r="G18" s="27">
        <v>15319506</v>
      </c>
      <c r="H18" s="27">
        <v>853478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214</v>
      </c>
      <c r="E19" s="27">
        <v>1440320</v>
      </c>
      <c r="F19" s="27">
        <v>17010005</v>
      </c>
      <c r="G19" s="27">
        <v>22122155</v>
      </c>
      <c r="H19" s="27">
        <v>544044</v>
      </c>
      <c r="I19" s="28" t="s">
        <v>211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215</v>
      </c>
      <c r="E20" s="27">
        <v>23973527</v>
      </c>
      <c r="F20" s="27">
        <v>24150414</v>
      </c>
      <c r="G20" s="27">
        <v>22282330</v>
      </c>
      <c r="H20" s="27">
        <v>303880874</v>
      </c>
      <c r="I20" s="28" t="s">
        <v>212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216</v>
      </c>
      <c r="E21" s="27">
        <v>274865952</v>
      </c>
      <c r="F21" s="27">
        <v>496031823</v>
      </c>
      <c r="G21" s="27">
        <v>570589172</v>
      </c>
      <c r="H21" s="27">
        <v>264482488</v>
      </c>
      <c r="I21" s="28" t="s">
        <v>213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10304730</v>
      </c>
      <c r="F22" s="27">
        <v>11269321</v>
      </c>
      <c r="G22" s="27">
        <v>11665838</v>
      </c>
      <c r="H22" s="27">
        <v>9511116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1188001847</v>
      </c>
      <c r="F23" s="27">
        <v>1274022910</v>
      </c>
      <c r="G23" s="27">
        <v>1178228195</v>
      </c>
      <c r="H23" s="27">
        <v>1066252004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104360716</v>
      </c>
      <c r="F24" s="27">
        <v>9985456</v>
      </c>
      <c r="G24" s="27">
        <v>88064730</v>
      </c>
      <c r="H24" s="27">
        <v>81438989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23978779</v>
      </c>
      <c r="F25" s="27">
        <v>52274178</v>
      </c>
      <c r="G25" s="27">
        <v>47475983</v>
      </c>
      <c r="H25" s="27">
        <v>47414829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54013760</v>
      </c>
      <c r="F26" s="27">
        <v>57657523</v>
      </c>
      <c r="G26" s="27">
        <v>52743439</v>
      </c>
      <c r="H26" s="27">
        <v>59213833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176</v>
      </c>
      <c r="E27" s="27">
        <v>4397862</v>
      </c>
      <c r="F27" s="27">
        <v>4156602</v>
      </c>
      <c r="G27" s="27">
        <v>3932863</v>
      </c>
      <c r="H27" s="27">
        <v>4355662</v>
      </c>
      <c r="I27" s="28" t="s">
        <v>159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654439468</v>
      </c>
      <c r="F28" s="27">
        <v>102719630</v>
      </c>
      <c r="G28" s="27">
        <v>104535586</v>
      </c>
      <c r="H28" s="27">
        <v>89752642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2702629821</v>
      </c>
      <c r="F29" s="29">
        <v>2650286719</v>
      </c>
      <c r="G29" s="29">
        <v>2616668995</v>
      </c>
      <c r="H29" s="29">
        <v>2519664227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>
      <c r="D30" s="19"/>
      <c r="E30" s="31"/>
      <c r="F30" s="31"/>
      <c r="G30" s="31"/>
      <c r="H30" s="31"/>
      <c r="I30" s="22"/>
    </row>
    <row r="31" spans="4:49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1461194373</v>
      </c>
      <c r="F34" s="24">
        <v>1797070926</v>
      </c>
      <c r="G34" s="24">
        <v>1705259437</v>
      </c>
      <c r="H34" s="24">
        <v>1664333433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120685322</v>
      </c>
      <c r="F35" s="32">
        <v>200070160</v>
      </c>
      <c r="G35" s="32">
        <v>350561822</v>
      </c>
      <c r="H35" s="32">
        <v>356746567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257388654</v>
      </c>
      <c r="F36" s="27">
        <v>268538828</v>
      </c>
      <c r="G36" s="27">
        <v>242384663</v>
      </c>
      <c r="H36" s="27">
        <v>216875408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178</v>
      </c>
      <c r="E37" s="27">
        <v>26536110</v>
      </c>
      <c r="F37" s="27">
        <v>68942209</v>
      </c>
      <c r="G37" s="27">
        <v>7735444</v>
      </c>
      <c r="H37" s="27">
        <v>433333</v>
      </c>
      <c r="I37" s="28" t="s">
        <v>160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177</v>
      </c>
      <c r="E38" s="27">
        <v>635514</v>
      </c>
      <c r="F38" s="27">
        <v>658596</v>
      </c>
      <c r="G38" s="27">
        <v>841406</v>
      </c>
      <c r="H38" s="27">
        <v>1796954</v>
      </c>
      <c r="I38" s="28" t="s">
        <v>161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551904517</v>
      </c>
      <c r="F39" s="27">
        <v>44891026</v>
      </c>
      <c r="G39" s="27">
        <v>55006976</v>
      </c>
      <c r="H39" s="27">
        <v>34310309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2418344490</v>
      </c>
      <c r="F40" s="29">
        <v>2380171745</v>
      </c>
      <c r="G40" s="29">
        <v>2361789748</v>
      </c>
      <c r="H40" s="29">
        <v>2274496004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>
      <c r="D41" s="19"/>
      <c r="E41" s="31"/>
      <c r="F41" s="31"/>
      <c r="G41" s="31"/>
      <c r="H41" s="31"/>
      <c r="I41" s="22"/>
    </row>
    <row r="42" spans="4:49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165000000</v>
      </c>
      <c r="F44" s="24">
        <v>150000000</v>
      </c>
      <c r="G44" s="24">
        <v>150000000</v>
      </c>
      <c r="H44" s="24">
        <v>110000000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165000000</v>
      </c>
      <c r="F45" s="27">
        <v>150000000</v>
      </c>
      <c r="G45" s="27">
        <v>126500000</v>
      </c>
      <c r="H45" s="27">
        <v>110000000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165000000</v>
      </c>
      <c r="F46" s="27">
        <v>150000000</v>
      </c>
      <c r="G46" s="27">
        <v>143509660</v>
      </c>
      <c r="H46" s="27">
        <v>110000000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43935175</v>
      </c>
      <c r="F47" s="27">
        <v>41600704</v>
      </c>
      <c r="G47" s="27">
        <v>38206182</v>
      </c>
      <c r="H47" s="27">
        <v>34843080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26224150</v>
      </c>
      <c r="F48" s="27">
        <v>23889679</v>
      </c>
      <c r="G48" s="27">
        <v>20495157</v>
      </c>
      <c r="H48" s="27">
        <v>17132055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12754202</v>
      </c>
      <c r="F49" s="27">
        <v>15497086</v>
      </c>
      <c r="G49" s="27">
        <v>13373937</v>
      </c>
      <c r="H49" s="27">
        <v>26307713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9345817</v>
      </c>
      <c r="F50" s="27">
        <v>9345817</v>
      </c>
      <c r="G50" s="27">
        <v>9345817</v>
      </c>
      <c r="H50" s="27">
        <v>10845817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332195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207</v>
      </c>
      <c r="E53" s="27">
        <v>9900000</v>
      </c>
      <c r="F53" s="27">
        <v>0</v>
      </c>
      <c r="G53" s="27">
        <v>14546689</v>
      </c>
      <c r="H53" s="27">
        <v>11000000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208</v>
      </c>
      <c r="E54" s="27">
        <v>10000000</v>
      </c>
      <c r="F54" s="27">
        <v>15000000</v>
      </c>
      <c r="G54" s="27">
        <v>0</v>
      </c>
      <c r="H54" s="27">
        <v>16500000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1479320</v>
      </c>
      <c r="F56" s="27">
        <v>1526086</v>
      </c>
      <c r="G56" s="27">
        <v>1956190</v>
      </c>
      <c r="H56" s="27">
        <v>5929044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5646667</v>
      </c>
      <c r="F57" s="27">
        <v>11468886</v>
      </c>
      <c r="G57" s="27">
        <v>11712971</v>
      </c>
      <c r="H57" s="27">
        <v>11257522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284285331</v>
      </c>
      <c r="F58" s="27">
        <v>268328258</v>
      </c>
      <c r="G58" s="27">
        <v>253146603</v>
      </c>
      <c r="H58" s="27">
        <v>243483036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0</v>
      </c>
      <c r="F59" s="48">
        <v>1786716</v>
      </c>
      <c r="G59" s="48">
        <v>1732644</v>
      </c>
      <c r="H59" s="48">
        <v>1685187</v>
      </c>
      <c r="I59" s="49" t="s">
        <v>162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2702629821</v>
      </c>
      <c r="F60" s="29">
        <v>2650286719</v>
      </c>
      <c r="G60" s="29">
        <v>2616668995</v>
      </c>
      <c r="H60" s="29">
        <v>2519664227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>
      <c r="D61" s="19"/>
      <c r="E61" s="31"/>
      <c r="F61" s="31"/>
      <c r="G61" s="31"/>
      <c r="H61" s="31"/>
      <c r="I61" s="22"/>
    </row>
    <row r="62" spans="4:49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210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123014122</v>
      </c>
      <c r="F64" s="24">
        <v>111373296</v>
      </c>
      <c r="G64" s="24">
        <v>126672532</v>
      </c>
      <c r="H64" s="24">
        <v>122992686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45143900</v>
      </c>
      <c r="F65" s="27">
        <v>36691612</v>
      </c>
      <c r="G65" s="27">
        <v>48497973</v>
      </c>
      <c r="H65" s="27">
        <v>50807400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77870222</v>
      </c>
      <c r="F66" s="27">
        <v>74681684</v>
      </c>
      <c r="G66" s="27">
        <v>78174559</v>
      </c>
      <c r="H66" s="27">
        <v>72185286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17891924</v>
      </c>
      <c r="F67" s="27">
        <v>19525912</v>
      </c>
      <c r="G67" s="27">
        <v>20514187</v>
      </c>
      <c r="H67" s="27">
        <v>21709745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179</v>
      </c>
      <c r="E68" s="27">
        <v>95762146</v>
      </c>
      <c r="F68" s="27">
        <v>94207596</v>
      </c>
      <c r="G68" s="27">
        <v>98688746</v>
      </c>
      <c r="H68" s="27">
        <v>93895031</v>
      </c>
      <c r="I68" s="28" t="s">
        <v>173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430721</v>
      </c>
      <c r="F69" s="27">
        <v>546474</v>
      </c>
      <c r="G69" s="27">
        <v>436214</v>
      </c>
      <c r="H69" s="27">
        <v>3007918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180</v>
      </c>
      <c r="E70" s="27">
        <v>2898259</v>
      </c>
      <c r="F70" s="27">
        <v>3811273</v>
      </c>
      <c r="G70" s="27">
        <v>4264145</v>
      </c>
      <c r="H70" s="27">
        <v>3119623</v>
      </c>
      <c r="I70" s="28" t="s">
        <v>163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181</v>
      </c>
      <c r="E71" s="27">
        <v>6884211</v>
      </c>
      <c r="F71" s="27">
        <v>7817628</v>
      </c>
      <c r="G71" s="27">
        <v>8452339</v>
      </c>
      <c r="H71" s="27">
        <v>6474011</v>
      </c>
      <c r="I71" s="28" t="s">
        <v>164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182</v>
      </c>
      <c r="E72" s="27">
        <v>105975337</v>
      </c>
      <c r="F72" s="27">
        <v>106382971</v>
      </c>
      <c r="G72" s="27">
        <v>111841444</v>
      </c>
      <c r="H72" s="27">
        <v>106496583</v>
      </c>
      <c r="I72" s="28" t="s">
        <v>165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183</v>
      </c>
      <c r="E73" s="27">
        <v>33262395</v>
      </c>
      <c r="F73" s="27">
        <v>32713578</v>
      </c>
      <c r="G73" s="27">
        <v>34579147</v>
      </c>
      <c r="H73" s="27">
        <v>32338971</v>
      </c>
      <c r="I73" s="28" t="s">
        <v>166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184</v>
      </c>
      <c r="E74" s="27">
        <v>6909305</v>
      </c>
      <c r="F74" s="27">
        <v>6499056</v>
      </c>
      <c r="G74" s="27">
        <v>6402472</v>
      </c>
      <c r="H74" s="27">
        <v>5854514</v>
      </c>
      <c r="I74" s="28" t="s">
        <v>168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185</v>
      </c>
      <c r="E75" s="27">
        <v>23921800</v>
      </c>
      <c r="F75" s="27">
        <v>18943769</v>
      </c>
      <c r="G75" s="27">
        <v>20906162</v>
      </c>
      <c r="H75" s="27">
        <v>19206623</v>
      </c>
      <c r="I75" s="28" t="s">
        <v>175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186</v>
      </c>
      <c r="E76" s="27">
        <v>18472130</v>
      </c>
      <c r="F76" s="61">
        <v>14886684</v>
      </c>
      <c r="G76" s="61">
        <v>15632307</v>
      </c>
      <c r="H76" s="61">
        <v>14368356</v>
      </c>
      <c r="I76" s="28" t="s">
        <v>167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187</v>
      </c>
      <c r="E77" s="27">
        <v>0</v>
      </c>
      <c r="F77" s="27">
        <v>0</v>
      </c>
      <c r="G77" s="27">
        <v>625338</v>
      </c>
      <c r="H77" s="27">
        <v>0</v>
      </c>
      <c r="I77" s="28" t="s">
        <v>174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7">
        <v>0</v>
      </c>
      <c r="I78" s="28" t="s">
        <v>169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189</v>
      </c>
      <c r="E79" s="27">
        <v>82565630</v>
      </c>
      <c r="F79" s="27">
        <v>73043087</v>
      </c>
      <c r="G79" s="27">
        <v>78145426</v>
      </c>
      <c r="H79" s="27">
        <v>71768464</v>
      </c>
      <c r="I79" s="28" t="s">
        <v>170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190</v>
      </c>
      <c r="E80" s="27">
        <v>23409707</v>
      </c>
      <c r="F80" s="27">
        <v>33339884</v>
      </c>
      <c r="G80" s="27">
        <v>33696018</v>
      </c>
      <c r="H80" s="27">
        <v>34728119</v>
      </c>
      <c r="I80" s="28" t="s">
        <v>171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7340818</v>
      </c>
      <c r="F81" s="27">
        <v>9429188</v>
      </c>
      <c r="G81" s="27">
        <v>10389094</v>
      </c>
      <c r="H81" s="27">
        <v>11422376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192</v>
      </c>
      <c r="E83" s="27">
        <v>0</v>
      </c>
      <c r="F83" s="27">
        <v>0</v>
      </c>
      <c r="G83" s="27">
        <v>0</v>
      </c>
      <c r="H83" s="27">
        <v>233699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193</v>
      </c>
      <c r="E84" s="27">
        <v>65000</v>
      </c>
      <c r="F84" s="27">
        <v>65000</v>
      </c>
      <c r="G84" s="27">
        <v>65000</v>
      </c>
      <c r="H84" s="27">
        <v>65000</v>
      </c>
      <c r="I84" s="28" t="s">
        <v>172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206</v>
      </c>
      <c r="E85" s="27">
        <v>16003889</v>
      </c>
      <c r="F85" s="27">
        <v>23845696</v>
      </c>
      <c r="G85" s="27">
        <v>23241924</v>
      </c>
      <c r="H85" s="27">
        <v>23007044</v>
      </c>
      <c r="I85" s="28" t="s">
        <v>198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0</v>
      </c>
      <c r="F86" s="27">
        <v>54072</v>
      </c>
      <c r="G86" s="27">
        <v>46592</v>
      </c>
      <c r="H86" s="27">
        <v>110320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205</v>
      </c>
      <c r="E87" s="29">
        <v>16003889</v>
      </c>
      <c r="F87" s="29">
        <v>23791624</v>
      </c>
      <c r="G87" s="29">
        <v>23195332</v>
      </c>
      <c r="H87" s="29">
        <v>22896724</v>
      </c>
      <c r="I87" s="30" t="s">
        <v>199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>
      <c r="D88" s="19"/>
      <c r="E88" s="31"/>
      <c r="F88" s="31"/>
      <c r="G88" s="31"/>
      <c r="H88" s="31"/>
      <c r="I88" s="22"/>
    </row>
    <row r="89" spans="4:49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349486333</v>
      </c>
      <c r="F91" s="60">
        <v>424131897</v>
      </c>
      <c r="G91" s="60">
        <v>424131897</v>
      </c>
      <c r="H91" s="60">
        <v>382437016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109987882</v>
      </c>
      <c r="F92" s="61">
        <v>-79135713</v>
      </c>
      <c r="G92" s="61">
        <v>-37663016</v>
      </c>
      <c r="H92" s="61">
        <v>123160051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-68953081</v>
      </c>
      <c r="F93" s="61">
        <v>64762763</v>
      </c>
      <c r="G93" s="61">
        <v>-38509343</v>
      </c>
      <c r="H93" s="61">
        <v>-6671053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-42406099</v>
      </c>
      <c r="F94" s="61">
        <v>-2132229</v>
      </c>
      <c r="G94" s="61">
        <v>13793924</v>
      </c>
      <c r="H94" s="61">
        <v>-15989822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2155068</v>
      </c>
      <c r="F95" s="61">
        <v>2522563</v>
      </c>
      <c r="G95" s="61">
        <v>3311576</v>
      </c>
      <c r="H95" s="61">
        <v>2098585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350270103</v>
      </c>
      <c r="F96" s="62">
        <v>410149281</v>
      </c>
      <c r="G96" s="62">
        <v>365065038</v>
      </c>
      <c r="H96" s="62">
        <v>485034777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7.5382496969696966</v>
      </c>
      <c r="F100" s="10">
        <f>+F8*100/F10</f>
        <v>10.449299333333334</v>
      </c>
      <c r="G100" s="10">
        <f>+G8*100/G10</f>
        <v>7.5998656126482214</v>
      </c>
      <c r="H100" s="10">
        <f>+H8*100/H10</f>
        <v>8.6740927272727273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9.6993266666666661E-2</v>
      </c>
      <c r="F101" s="13">
        <f>+F87/F10</f>
        <v>0.15861082666666668</v>
      </c>
      <c r="G101" s="13">
        <f>+G87/G10</f>
        <v>0.18336230830039527</v>
      </c>
      <c r="H101" s="13">
        <f>+H87/H10</f>
        <v>0.20815203636363636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0.06</v>
      </c>
      <c r="F102" s="13">
        <f>+F53/F10</f>
        <v>0</v>
      </c>
      <c r="G102" s="13">
        <f>+G53/G10</f>
        <v>0.11499358893280633</v>
      </c>
      <c r="H102" s="13">
        <f>+H53/H10</f>
        <v>0.1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1.7229414000000001</v>
      </c>
      <c r="F103" s="13">
        <f>+F58/F10</f>
        <v>1.7888550533333334</v>
      </c>
      <c r="G103" s="13">
        <f>+G58/G10</f>
        <v>2.0011589169960473</v>
      </c>
      <c r="H103" s="13">
        <f>+H58/H10</f>
        <v>2.2134821454545452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12.578192713033689</v>
      </c>
      <c r="F104" s="13">
        <f>+F11/F87</f>
        <v>7.9439722147592784</v>
      </c>
      <c r="G104" s="13">
        <f>+G11/G87</f>
        <v>7.7987674416559329</v>
      </c>
      <c r="H104" s="13">
        <f>+H11/H87</f>
        <v>9.2240269830740846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4.918032786885246</v>
      </c>
      <c r="F105" s="13">
        <f>+F53*100/F11</f>
        <v>0</v>
      </c>
      <c r="G105" s="13">
        <f>+G53*100/G11</f>
        <v>8.0415097155808617</v>
      </c>
      <c r="H105" s="13">
        <f>+H53*100/H11</f>
        <v>5.208333333333333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61.859964162460763</v>
      </c>
      <c r="F106" s="13">
        <f>+F53*100/F87</f>
        <v>0</v>
      </c>
      <c r="G106" s="13">
        <f>+G53*100/G87</f>
        <v>62.713864151631888</v>
      </c>
      <c r="H106" s="13">
        <f>+H53*100/H87</f>
        <v>48.041807203510864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0.70809140693931905</v>
      </c>
      <c r="F107" s="35">
        <f>+F11/F58</f>
        <v>0.70436114857496668</v>
      </c>
      <c r="G107" s="35">
        <f>+G11/G58</f>
        <v>0.71458592711196678</v>
      </c>
      <c r="H107" s="35">
        <f>+H11/H58</f>
        <v>0.86741155962914807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0.5921598613190171</v>
      </c>
      <c r="F109" s="39">
        <f>+F85*100/F29</f>
        <v>0.89974023674681514</v>
      </c>
      <c r="G109" s="39">
        <f>+G85*100/G29</f>
        <v>0.88822560455339516</v>
      </c>
      <c r="H109" s="39">
        <f>+H85*100/H29</f>
        <v>0.91309960086995356</v>
      </c>
      <c r="I109" s="11" t="s">
        <v>194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5.6295162834131602</v>
      </c>
      <c r="F110" s="41">
        <f>+F87*100/F58</f>
        <v>8.8666114323300231</v>
      </c>
      <c r="G110" s="41">
        <f>+G87*100/G58</f>
        <v>9.1628059492467298</v>
      </c>
      <c r="H110" s="41">
        <f>+H87*100/H58</f>
        <v>9.4038272136544254</v>
      </c>
      <c r="I110" s="14" t="s">
        <v>195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202</v>
      </c>
      <c r="E111" s="41">
        <f>+E68*100/E72</f>
        <v>90.362671835617746</v>
      </c>
      <c r="F111" s="41">
        <f>+F68*100/F72</f>
        <v>88.55514666910365</v>
      </c>
      <c r="G111" s="41">
        <f>+G68*100/G72</f>
        <v>88.239871080348351</v>
      </c>
      <c r="H111" s="41">
        <f>+H68*100/H72</f>
        <v>88.167177157223904</v>
      </c>
      <c r="I111" s="14" t="s">
        <v>196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10.35470797546664</v>
      </c>
      <c r="F112" s="41">
        <f>+F64*100/F23</f>
        <v>8.741859751956893</v>
      </c>
      <c r="G112" s="41">
        <f>+G64*100/G23</f>
        <v>10.751103439686402</v>
      </c>
      <c r="H112" s="41">
        <f>+H64*100/H23</f>
        <v>11.535048519355467</v>
      </c>
      <c r="I112" s="14" t="s">
        <v>197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203</v>
      </c>
      <c r="E113" s="41">
        <f>+E85*100/E72</f>
        <v>15.101522158877399</v>
      </c>
      <c r="F113" s="41">
        <f>+F85*100/F72</f>
        <v>22.414955867325794</v>
      </c>
      <c r="G113" s="41">
        <f>+G85*100/G72</f>
        <v>20.781137267862885</v>
      </c>
      <c r="H113" s="41">
        <f>+H85*100/H72</f>
        <v>21.603551355258038</v>
      </c>
      <c r="I113" s="14" t="s">
        <v>200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204</v>
      </c>
      <c r="E114" s="42">
        <f>E72*100/E29</f>
        <v>3.9211932087979431</v>
      </c>
      <c r="F114" s="42">
        <f>F72*100/F29</f>
        <v>4.0140174358244591</v>
      </c>
      <c r="G114" s="42">
        <f>G72*100/G29</f>
        <v>4.2741915088881921</v>
      </c>
      <c r="H114" s="42">
        <f>H72*100/H29</f>
        <v>4.22661804929455</v>
      </c>
      <c r="I114" s="14" t="s">
        <v>201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10.80297099908465</v>
      </c>
      <c r="F115" s="44">
        <f>+(F24+F25)*100/F23</f>
        <v>4.8868535652942064</v>
      </c>
      <c r="G115" s="44">
        <f>+(G24+G25)*100/G23</f>
        <v>11.503774360110267</v>
      </c>
      <c r="H115" s="44">
        <f>+(H24+H25)*100/H23</f>
        <v>12.084743336154142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10.518840900483056</v>
      </c>
      <c r="F117" s="10">
        <f>(F58+F59)*100/F29</f>
        <v>10.191915163877784</v>
      </c>
      <c r="G117" s="10">
        <f>(G58+G59)*100/G29</f>
        <v>9.7405994983328039</v>
      </c>
      <c r="H117" s="10">
        <f>(H58+H59)*100/H29</f>
        <v>9.7301942208349654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17.97136229123922</v>
      </c>
      <c r="F118" s="13">
        <f>+F58*100/(F34+F35)</f>
        <v>13.435618538969861</v>
      </c>
      <c r="G118" s="13">
        <f>+G58*100/(G34+G35)</f>
        <v>12.313648469767088</v>
      </c>
      <c r="H118" s="13">
        <f>+H58*100/(H34+H35)</f>
        <v>12.047174579927564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89.481159099516944</v>
      </c>
      <c r="F119" s="13">
        <f>+F40*100/F29</f>
        <v>89.808084836122219</v>
      </c>
      <c r="G119" s="13">
        <f>+G40*100/G29</f>
        <v>90.259400501667201</v>
      </c>
      <c r="H119" s="13">
        <f>+H40*100/H29</f>
        <v>90.26980577916504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58.53112707883497</v>
      </c>
      <c r="F120" s="35">
        <f>+(F34+F35)*100/F29</f>
        <v>75.355661396271742</v>
      </c>
      <c r="G120" s="35">
        <f>+(G34+G35)*100/G29</f>
        <v>78.566347632364554</v>
      </c>
      <c r="H120" s="35">
        <f>+(H34+H35)*100/H29</f>
        <v>80.212275046122642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43.957253700413453</v>
      </c>
      <c r="F122" s="10">
        <f>+F23*100/F29</f>
        <v>48.071135129134682</v>
      </c>
      <c r="G122" s="10">
        <f>+G23*100/G29</f>
        <v>45.027789042152044</v>
      </c>
      <c r="H122" s="10">
        <f>+H23*100/H29</f>
        <v>42.317225945201308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75.100644553124496</v>
      </c>
      <c r="F123" s="13">
        <f>+F23*100/(F34+F35)</f>
        <v>63.792333898237175</v>
      </c>
      <c r="G123" s="13">
        <f>+G23*100/(G34+G35)</f>
        <v>57.311801297994066</v>
      </c>
      <c r="H123" s="13">
        <f>+H23*100/(H34+H35)</f>
        <v>52.756546203020164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23.929704462824795</v>
      </c>
      <c r="F124" s="35">
        <f>+F58*100/F23</f>
        <v>21.061493941266722</v>
      </c>
      <c r="G124" s="35">
        <f>+G58*100/G23</f>
        <v>21.485362858762688</v>
      </c>
      <c r="H124" s="35">
        <f>+H58*100/H23</f>
        <v>22.835411805706674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0.31142233923168222</v>
      </c>
      <c r="F126" s="10">
        <f>+(F16+F17+F18+F19)/(F34+F35)</f>
        <v>0.34062615844657457</v>
      </c>
      <c r="G126" s="10">
        <f>+(G16+G17+G18+G19)/(G34+G35)</f>
        <v>0.3272130634193427</v>
      </c>
      <c r="H126" s="10">
        <f>+(H16+H17+H18+H19)/(H34+H35)</f>
        <v>0.35734142537653135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50.685073367731675</v>
      </c>
      <c r="F127" s="13">
        <f>+(F16+F17+F18+F19+F20+F21+F22)*100/(F34+F35)</f>
        <v>60.673232476876699</v>
      </c>
      <c r="G127" s="13">
        <f>+(G16+G17+G18+G19+G20+G21+G22)*100/(G34+G35)</f>
        <v>62.127429921669084</v>
      </c>
      <c r="H127" s="13">
        <f>+(H16+H17+H18+H19+H20+H21+H22)*100/(H34+H35)</f>
        <v>64.326502958814103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+(E16+E17+E18+E19)/(E34+E35)</f>
        <v>0.31142233923168222</v>
      </c>
      <c r="F128" s="35">
        <f>+(F16+F17+F18+F19)/(F34+F35)</f>
        <v>0.34062615844657457</v>
      </c>
      <c r="G128" s="35">
        <f>+(G16+G17+G18+G19)/(G34+G35)</f>
        <v>0.3272130634193427</v>
      </c>
      <c r="H128" s="35">
        <f>+(H16+H17+H18+H19)/(H34+H35)</f>
        <v>0.35734142537653135</v>
      </c>
      <c r="I128" s="18" t="s">
        <v>158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>
      <c r="D131" s="19"/>
      <c r="I131" s="22"/>
    </row>
    <row r="132" spans="4:49">
      <c r="D132" s="19"/>
      <c r="I132" s="22"/>
    </row>
    <row r="133" spans="4:49">
      <c r="D133" s="19"/>
      <c r="I133" s="22"/>
    </row>
    <row r="134" spans="4:49">
      <c r="D134" s="19"/>
      <c r="I134" s="22"/>
    </row>
    <row r="135" spans="4:49">
      <c r="D135" s="19"/>
      <c r="I135" s="22"/>
    </row>
    <row r="136" spans="4:49">
      <c r="D136" s="19"/>
      <c r="I136" s="22"/>
    </row>
    <row r="137" spans="4:49">
      <c r="D137" s="19"/>
      <c r="I137" s="22"/>
    </row>
    <row r="138" spans="4:49">
      <c r="D138" s="19"/>
      <c r="I138" s="22"/>
    </row>
    <row r="139" spans="4:49">
      <c r="D139" s="19"/>
      <c r="I139" s="22"/>
    </row>
    <row r="140" spans="4:49">
      <c r="D140" s="19"/>
      <c r="I140" s="22"/>
    </row>
    <row r="141" spans="4:49">
      <c r="D141" s="19"/>
      <c r="I141" s="22"/>
    </row>
    <row r="142" spans="4:49">
      <c r="D142" s="19"/>
      <c r="I142" s="22"/>
    </row>
    <row r="143" spans="4:49">
      <c r="D143" s="19"/>
      <c r="I143" s="22"/>
    </row>
    <row r="144" spans="4:49">
      <c r="D144" s="19"/>
      <c r="I144" s="22"/>
    </row>
    <row r="145" spans="4:9">
      <c r="D145" s="19"/>
      <c r="I145" s="22"/>
    </row>
    <row r="146" spans="4:9">
      <c r="D146" s="19"/>
      <c r="I146" s="22"/>
    </row>
    <row r="147" spans="4:9">
      <c r="D147" s="19"/>
      <c r="I147" s="22"/>
    </row>
    <row r="148" spans="4:9">
      <c r="D148" s="19"/>
      <c r="I148" s="22"/>
    </row>
    <row r="149" spans="4:9">
      <c r="D149" s="19"/>
      <c r="I149" s="22"/>
    </row>
    <row r="150" spans="4:9">
      <c r="D150" s="19"/>
      <c r="I150" s="22"/>
    </row>
    <row r="151" spans="4:9">
      <c r="D151" s="19"/>
      <c r="I151" s="22"/>
    </row>
    <row r="152" spans="4:9">
      <c r="D152" s="19"/>
      <c r="I152" s="22"/>
    </row>
    <row r="153" spans="4:9">
      <c r="D153" s="19"/>
      <c r="I153" s="22"/>
    </row>
    <row r="154" spans="4:9">
      <c r="D154" s="19"/>
      <c r="I154" s="22"/>
    </row>
    <row r="155" spans="4:9">
      <c r="D155" s="19"/>
      <c r="I155" s="22"/>
    </row>
    <row r="156" spans="4:9">
      <c r="D156" s="19"/>
      <c r="I156" s="22"/>
    </row>
    <row r="157" spans="4:9">
      <c r="D157" s="19"/>
      <c r="I157" s="22"/>
    </row>
    <row r="158" spans="4:9">
      <c r="D158" s="19"/>
      <c r="I158" s="22"/>
    </row>
    <row r="159" spans="4:9">
      <c r="D159" s="19"/>
      <c r="I159" s="22"/>
    </row>
    <row r="160" spans="4:9">
      <c r="D160" s="19"/>
      <c r="I160" s="22"/>
    </row>
    <row r="161" spans="4:9">
      <c r="D161" s="19"/>
      <c r="I161" s="22"/>
    </row>
    <row r="162" spans="4:9">
      <c r="D162" s="19"/>
      <c r="I162" s="22"/>
    </row>
    <row r="163" spans="4:9">
      <c r="D163" s="19"/>
      <c r="I163" s="22"/>
    </row>
    <row r="164" spans="4:9">
      <c r="D164" s="19"/>
      <c r="I164" s="22"/>
    </row>
    <row r="165" spans="4:9">
      <c r="D165" s="19"/>
      <c r="I165" s="22"/>
    </row>
    <row r="166" spans="4:9">
      <c r="D166" s="19"/>
      <c r="I166" s="22"/>
    </row>
    <row r="167" spans="4:9">
      <c r="D167" s="19"/>
      <c r="I167" s="22"/>
    </row>
    <row r="168" spans="4:9">
      <c r="D168" s="19"/>
      <c r="I168" s="22"/>
    </row>
    <row r="169" spans="4:9">
      <c r="D169" s="19"/>
      <c r="I169" s="22"/>
    </row>
    <row r="170" spans="4:9">
      <c r="D170" s="19"/>
      <c r="I170" s="22"/>
    </row>
    <row r="171" spans="4:9">
      <c r="D171" s="19"/>
      <c r="I171" s="22"/>
    </row>
    <row r="172" spans="4:9">
      <c r="D172" s="19"/>
      <c r="I172" s="22"/>
    </row>
    <row r="173" spans="4:9">
      <c r="D173" s="19"/>
      <c r="I173" s="22"/>
    </row>
    <row r="174" spans="4:9">
      <c r="D174" s="19"/>
      <c r="I174" s="22"/>
    </row>
    <row r="175" spans="4:9">
      <c r="D175" s="19"/>
      <c r="I175" s="22"/>
    </row>
    <row r="176" spans="4:9">
      <c r="D176" s="19"/>
      <c r="I176" s="22"/>
    </row>
    <row r="177" spans="4:9">
      <c r="D177" s="19"/>
      <c r="I177" s="22"/>
    </row>
    <row r="178" spans="4:9">
      <c r="D178" s="19"/>
      <c r="I178" s="22"/>
    </row>
    <row r="179" spans="4:9">
      <c r="D179" s="19"/>
      <c r="I179" s="22"/>
    </row>
    <row r="180" spans="4:9">
      <c r="D180" s="19"/>
      <c r="I180" s="22"/>
    </row>
    <row r="181" spans="4:9">
      <c r="D181" s="19"/>
      <c r="I181" s="22"/>
    </row>
    <row r="182" spans="4:9">
      <c r="D182" s="19"/>
      <c r="I182" s="22"/>
    </row>
    <row r="183" spans="4:9">
      <c r="D183" s="19"/>
      <c r="I183" s="22"/>
    </row>
    <row r="184" spans="4:9">
      <c r="D184" s="19"/>
      <c r="I184" s="22"/>
    </row>
    <row r="185" spans="4:9">
      <c r="D185" s="19"/>
      <c r="I185" s="22"/>
    </row>
    <row r="186" spans="4:9">
      <c r="D186" s="19"/>
      <c r="I186" s="22"/>
    </row>
    <row r="187" spans="4:9">
      <c r="D187" s="19"/>
      <c r="I187" s="22"/>
    </row>
    <row r="188" spans="4:9">
      <c r="D188" s="19"/>
      <c r="I188" s="22"/>
    </row>
    <row r="189" spans="4:9">
      <c r="D189" s="19"/>
      <c r="I189" s="22"/>
    </row>
    <row r="190" spans="4:9">
      <c r="D190" s="19"/>
      <c r="I190" s="22"/>
    </row>
    <row r="191" spans="4:9">
      <c r="D191" s="19"/>
      <c r="I191" s="22"/>
    </row>
    <row r="192" spans="4:9">
      <c r="D192" s="19"/>
      <c r="I192" s="22"/>
    </row>
    <row r="193" spans="4:9">
      <c r="D193" s="19"/>
      <c r="I193" s="22"/>
    </row>
    <row r="194" spans="4:9">
      <c r="D194" s="19"/>
      <c r="I194" s="22"/>
    </row>
    <row r="195" spans="4:9">
      <c r="D195" s="19"/>
      <c r="I195" s="22"/>
    </row>
    <row r="196" spans="4:9">
      <c r="D196" s="19"/>
      <c r="I196" s="22"/>
    </row>
    <row r="197" spans="4:9">
      <c r="D197" s="19"/>
      <c r="I197" s="22"/>
    </row>
    <row r="198" spans="4:9">
      <c r="D198" s="19"/>
      <c r="I198" s="22"/>
    </row>
    <row r="199" spans="4:9">
      <c r="D199" s="19"/>
      <c r="I199" s="22"/>
    </row>
    <row r="200" spans="4:9">
      <c r="D200" s="19"/>
      <c r="I200" s="22"/>
    </row>
    <row r="201" spans="4:9">
      <c r="D201" s="19"/>
      <c r="I201" s="22"/>
    </row>
    <row r="202" spans="4:9">
      <c r="D202" s="19"/>
      <c r="I202" s="22"/>
    </row>
    <row r="203" spans="4:9">
      <c r="D203" s="19"/>
      <c r="I203" s="22"/>
    </row>
    <row r="204" spans="4:9">
      <c r="D204" s="19"/>
      <c r="I204" s="22"/>
    </row>
    <row r="205" spans="4:9">
      <c r="D205" s="19"/>
      <c r="I205" s="22"/>
    </row>
    <row r="206" spans="4:9">
      <c r="D206" s="19"/>
      <c r="I206" s="22"/>
    </row>
    <row r="207" spans="4:9">
      <c r="D207" s="19"/>
      <c r="I207" s="22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2014-10-15T10:06:51Z</dcterms:modified>
</cp:coreProperties>
</file>